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рганизации\ПРЕМИУМ\ДОМА\300\собрание июль 2024\"/>
    </mc:Choice>
  </mc:AlternateContent>
  <xr:revisionPtr revIDLastSave="0" documentId="13_ncr:1_{888D4608-ABF1-4632-BB43-97459608F7B0}" xr6:coauthVersionLast="45" xr6:coauthVersionMax="45" xr10:uidLastSave="{00000000-0000-0000-0000-000000000000}"/>
  <bookViews>
    <workbookView xWindow="240" yWindow="450" windowWidth="28560" windowHeight="15750" xr2:uid="{00000000-000D-0000-FFFF-FFFF00000000}"/>
  </bookViews>
  <sheets>
    <sheet name="Отчет" sheetId="10" r:id="rId1"/>
    <sheet name="расчет размера платы 2024-2025" sheetId="12" r:id="rId2"/>
    <sheet name="капитальный ремонт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2" l="1"/>
  <c r="F26" i="12"/>
  <c r="E24" i="12"/>
  <c r="F24" i="12"/>
  <c r="D26" i="12"/>
  <c r="D24" i="12"/>
  <c r="E25" i="12"/>
  <c r="F25" i="12" s="1"/>
  <c r="B41" i="10" l="1"/>
  <c r="B12" i="10" s="1"/>
  <c r="B11" i="10" l="1"/>
  <c r="E23" i="12" l="1"/>
  <c r="F23" i="12" s="1"/>
  <c r="D21" i="12"/>
  <c r="E18" i="12"/>
  <c r="F18" i="12" s="1"/>
  <c r="E9" i="12" l="1"/>
  <c r="E10" i="12"/>
  <c r="F10" i="12" s="1"/>
  <c r="E11" i="12"/>
  <c r="F11" i="12" s="1"/>
  <c r="E12" i="12"/>
  <c r="F12" i="12" s="1"/>
  <c r="E13" i="12"/>
  <c r="F13" i="12" s="1"/>
  <c r="E14" i="12"/>
  <c r="F14" i="12" s="1"/>
  <c r="E15" i="12"/>
  <c r="F15" i="12" s="1"/>
  <c r="E16" i="12"/>
  <c r="F16" i="12" s="1"/>
  <c r="E17" i="12"/>
  <c r="F17" i="12" s="1"/>
  <c r="E8" i="12"/>
  <c r="F8" i="12" s="1"/>
  <c r="F9" i="12" l="1"/>
  <c r="E7" i="12"/>
  <c r="E21" i="12" s="1"/>
  <c r="F7" i="12" l="1"/>
  <c r="F21" i="12" s="1"/>
</calcChain>
</file>

<file path=xl/sharedStrings.xml><?xml version="1.0" encoding="utf-8"?>
<sst xmlns="http://schemas.openxmlformats.org/spreadsheetml/2006/main" count="76" uniqueCount="76">
  <si>
    <t>ИТОГО выполнение</t>
  </si>
  <si>
    <t xml:space="preserve">Услуги по управлению домом </t>
  </si>
  <si>
    <t xml:space="preserve">Услуги дворника </t>
  </si>
  <si>
    <t xml:space="preserve">Услуги уборщицы </t>
  </si>
  <si>
    <t>Промывка системы отопления</t>
  </si>
  <si>
    <t>РАСЧЕТ размера платы за жилое помещение по видам работ и услуг</t>
  </si>
  <si>
    <t>S МКД</t>
  </si>
  <si>
    <t>№ п/п</t>
  </si>
  <si>
    <t>Наименование работ, услуг</t>
  </si>
  <si>
    <t>Ст-ть работ, услуг на 1м2, руб.</t>
  </si>
  <si>
    <t>Стоимость в месяц, руб.</t>
  </si>
  <si>
    <t>Годовая ст-ть, руб.</t>
  </si>
  <si>
    <t>Услуги по управлению домом</t>
  </si>
  <si>
    <t>Аварийно-диспетчерская служба</t>
  </si>
  <si>
    <t>Уборка и саночистка помещений общего пользования (уборка подъездов)</t>
  </si>
  <si>
    <t>И Т О Г О</t>
  </si>
  <si>
    <t>Содержание и обслуживание конструктивных элементов дома</t>
  </si>
  <si>
    <t>Придомовая территория (дворник)</t>
  </si>
  <si>
    <t>Промывка системы отопления, техническое обслуживание общедомового прибора учета тепловой энергии, в т.ч. дистанционное снятие показаний</t>
  </si>
  <si>
    <t>Дератизация, дезинсекция</t>
  </si>
  <si>
    <t>Скашивание травы</t>
  </si>
  <si>
    <t>ТО ОДПУ</t>
  </si>
  <si>
    <t>Стенды в подъезды</t>
  </si>
  <si>
    <t>Очистка чердачного помещения от снега</t>
  </si>
  <si>
    <t>Ремонт системы ХВС (ремонт розлива в подвале №2, прочистка фильтров ХВС, замена крана на общем стояке, замена стояковых труб)</t>
  </si>
  <si>
    <t>Замена электроламп в подъездах, замена уличных светильников подъезды № 1, 2, 5, замена рубильника ВРУ, ремонт освещения в подъездах № 2,5</t>
  </si>
  <si>
    <t>Очистка крыши от сосулек</t>
  </si>
  <si>
    <t>Проведение субботника</t>
  </si>
  <si>
    <t>Ремонт и покраска конструкции для развешивания белья</t>
  </si>
  <si>
    <t>Замена шифера на профлист на подвалах (4 шт), вывоз мусора после ремонта</t>
  </si>
  <si>
    <t>Изготовление и монтаж металлических решеток подвальных тамбуров</t>
  </si>
  <si>
    <t>Вывоз крупногабаритного мусора (5 куб.м)</t>
  </si>
  <si>
    <t>Утепление труб системы отопления в подвальном помещении</t>
  </si>
  <si>
    <t>Частичный ремонт отмостки</t>
  </si>
  <si>
    <t>Кирова 300</t>
  </si>
  <si>
    <t>Ремонтные работы на системе отопления (набивка задвижки в тепловом узле, замена секций на чугунной батарее)</t>
  </si>
  <si>
    <t>Дератизация подвального помещения (отрава для грызунов) по мере необходимости</t>
  </si>
  <si>
    <t>Дезинсекция подвального помещения (насекомые) по мере необходимости</t>
  </si>
  <si>
    <t>Косметический ремонт 4-го подъезда</t>
  </si>
  <si>
    <t>Замена кранов и вентилей системы отопления в подвале</t>
  </si>
  <si>
    <t>Замена пожарных люков</t>
  </si>
  <si>
    <t>Содержание системы холодного водоснабжения</t>
  </si>
  <si>
    <t>Содержание системы водоотведения</t>
  </si>
  <si>
    <t>Содержание системы отопления</t>
  </si>
  <si>
    <t>Содержание системы электроснабжения</t>
  </si>
  <si>
    <t>ремонт козырьков</t>
  </si>
  <si>
    <t>Задолженность УК на 01.02.2023</t>
  </si>
  <si>
    <t>Задолженность жителей на 01.02.2023</t>
  </si>
  <si>
    <t>Задолженность жителей на 01.06.2024</t>
  </si>
  <si>
    <t>Услуги аварийно-диспетчерской службы</t>
  </si>
  <si>
    <t>Монтаж дверного проёма в подъезде №4 (1 и 2 дверь)</t>
  </si>
  <si>
    <t>Ремонтные работы на системе водоотведения (прочистка канализации с подвала до колодца, прочистка канализационного выхода, ремонт фановой трубы подхезд №1, замена участка трубы и угла канализации в подвале №2, прочистка кухонной канализации)</t>
  </si>
  <si>
    <t>Технический отсмотр состояния электрических сетей</t>
  </si>
  <si>
    <t>Оплачено за период 01.02.23-30.06.24</t>
  </si>
  <si>
    <t>Начислено за период 01.02.23-30.06.24</t>
  </si>
  <si>
    <t>на период с 01.07.2024г. по 30.06.2025г.</t>
  </si>
  <si>
    <t>ОТЧЕТ</t>
  </si>
  <si>
    <t>по управлению, содержанию и ремонту общего имущества многоквартирного дома</t>
  </si>
  <si>
    <t>г. Белогорск, ул. Кирова, д. 300</t>
  </si>
  <si>
    <t xml:space="preserve">управляющей компании ООО "Перспектива" о выполненных работах </t>
  </si>
  <si>
    <t>Генеральный директор ООО "Перспектива"</t>
  </si>
  <si>
    <t>Н. Г. Саморукова</t>
  </si>
  <si>
    <t>Общая зад-ть УК на 30.06.2024</t>
  </si>
  <si>
    <t>Перечислено из НО ФКР МКД Амурской области</t>
  </si>
  <si>
    <t>Начислено взносов на капитальный ремонт за период с 01.11.2014 по 30.06.2024</t>
  </si>
  <si>
    <t>Оплачено за указанный период</t>
  </si>
  <si>
    <t>Долг жителей на 01.06.2024</t>
  </si>
  <si>
    <t>Выполнены работы по капитальному ремонту МКД,</t>
  </si>
  <si>
    <t>в том числе</t>
  </si>
  <si>
    <t>капитальный ремонт межпанельных швов</t>
  </si>
  <si>
    <t>капитальный ремонт системы ХВС и ВО</t>
  </si>
  <si>
    <t>земена теплообменника</t>
  </si>
  <si>
    <t>Остаток денежных средств на спецсчете на 30.06.2024</t>
  </si>
  <si>
    <t>прочие работы</t>
  </si>
  <si>
    <t>подключение дома по электроэнергии - на фидере базы, переподключить к Амурэнерго</t>
  </si>
  <si>
    <t>за период с 01.02.2023г. по 31.07.2024г. (18мес)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</si>
</sst>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" fontId="0" fillId="0" borderId="0" xfId="0" applyNumberFormat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4" fontId="6" fillId="0" borderId="0" xfId="0" applyNumberFormat="1" applyFont="1"/>
    <xf numFmtId="4" fontId="6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Border="1"/>
    <xf numFmtId="4" fontId="7" fillId="0" borderId="1" xfId="0" applyNumberFormat="1" applyFont="1" applyBorder="1"/>
    <xf numFmtId="4" fontId="8" fillId="0" borderId="1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/>
    <xf numFmtId="4" fontId="6" fillId="0" borderId="0" xfId="0" applyNumberFormat="1" applyFont="1" applyAlignment="1">
      <alignment horizontal="center"/>
    </xf>
    <xf numFmtId="4" fontId="8" fillId="0" borderId="0" xfId="0" applyNumberFormat="1" applyFont="1" applyFill="1"/>
    <xf numFmtId="4" fontId="4" fillId="0" borderId="0" xfId="0" applyNumberFormat="1" applyFont="1" applyFill="1"/>
    <xf numFmtId="4" fontId="9" fillId="0" borderId="0" xfId="0" applyNumberFormat="1" applyFont="1" applyFill="1"/>
    <xf numFmtId="4" fontId="6" fillId="0" borderId="0" xfId="0" applyNumberFormat="1" applyFont="1" applyFill="1"/>
    <xf numFmtId="4" fontId="7" fillId="0" borderId="0" xfId="0" applyNumberFormat="1" applyFont="1" applyFill="1"/>
    <xf numFmtId="4" fontId="10" fillId="0" borderId="0" xfId="0" applyNumberFormat="1" applyFont="1" applyFill="1"/>
    <xf numFmtId="4" fontId="4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0" xfId="0" applyNumberFormat="1" applyFont="1" applyFill="1" applyAlignment="1">
      <alignment horizontal="center" wrapText="1"/>
    </xf>
    <xf numFmtId="4" fontId="4" fillId="0" borderId="0" xfId="0" applyNumberFormat="1" applyFont="1" applyFill="1" applyAlignment="1"/>
    <xf numFmtId="4" fontId="4" fillId="0" borderId="1" xfId="0" applyNumberFormat="1" applyFont="1" applyFill="1" applyBorder="1" applyAlignment="1">
      <alignment horizontal="center"/>
    </xf>
    <xf numFmtId="4" fontId="8" fillId="0" borderId="0" xfId="0" applyNumberFormat="1" applyFont="1" applyFill="1" applyAlignment="1"/>
    <xf numFmtId="0" fontId="8" fillId="0" borderId="0" xfId="0" applyFont="1" applyFill="1" applyAlignment="1"/>
    <xf numFmtId="4" fontId="5" fillId="0" borderId="0" xfId="0" applyNumberFormat="1" applyFont="1" applyFill="1" applyAlignment="1"/>
    <xf numFmtId="0" fontId="5" fillId="0" borderId="0" xfId="0" applyFont="1" applyFill="1" applyAlignment="1"/>
    <xf numFmtId="4" fontId="6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5" fillId="0" borderId="0" xfId="0" applyFont="1" applyAlignment="1">
      <alignment wrapText="1"/>
    </xf>
    <xf numFmtId="4" fontId="15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/>
    </xf>
    <xf numFmtId="4" fontId="8" fillId="0" borderId="0" xfId="0" applyNumberFormat="1" applyFont="1" applyFill="1" applyAlignment="1"/>
    <xf numFmtId="0" fontId="8" fillId="0" borderId="0" xfId="0" applyFont="1" applyFill="1" applyAlignment="1"/>
    <xf numFmtId="4" fontId="5" fillId="0" borderId="0" xfId="0" applyNumberFormat="1" applyFont="1" applyFill="1" applyAlignment="1"/>
    <xf numFmtId="0" fontId="5" fillId="0" borderId="0" xfId="0" applyFont="1" applyFill="1" applyAlignment="1"/>
    <xf numFmtId="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zoomScale="130" zoomScaleNormal="130" workbookViewId="0">
      <selection activeCell="A6" sqref="A6:B6"/>
    </sheetView>
  </sheetViews>
  <sheetFormatPr defaultRowHeight="12.75" x14ac:dyDescent="0.2"/>
  <cols>
    <col min="1" max="1" width="51.140625" style="10" customWidth="1"/>
    <col min="2" max="3" width="12.7109375" style="29" customWidth="1"/>
    <col min="4" max="4" width="12" style="29" customWidth="1"/>
    <col min="5" max="5" width="9.7109375" style="29" bestFit="1" customWidth="1"/>
    <col min="6" max="6" width="10.42578125" style="29" bestFit="1" customWidth="1"/>
    <col min="7" max="7" width="10" style="29" bestFit="1" customWidth="1"/>
    <col min="8" max="8" width="10" style="29" customWidth="1"/>
    <col min="9" max="9" width="9.140625" style="29"/>
    <col min="10" max="12" width="9.140625" style="28"/>
    <col min="13" max="13" width="4.7109375" style="28" customWidth="1"/>
    <col min="14" max="14" width="7.42578125" style="28" customWidth="1"/>
    <col min="15" max="16" width="9.140625" style="28"/>
    <col min="17" max="17" width="9.140625" style="29"/>
    <col min="18" max="16384" width="9.140625" style="10"/>
  </cols>
  <sheetData>
    <row r="1" spans="1:13" ht="15" x14ac:dyDescent="0.2">
      <c r="A1" s="64" t="s">
        <v>56</v>
      </c>
      <c r="B1" s="65"/>
      <c r="C1" s="47"/>
      <c r="D1" s="35"/>
      <c r="E1" s="35"/>
    </row>
    <row r="2" spans="1:13" ht="15" x14ac:dyDescent="0.2">
      <c r="A2" s="64" t="s">
        <v>59</v>
      </c>
      <c r="B2" s="65"/>
      <c r="C2" s="47"/>
      <c r="D2" s="35"/>
      <c r="E2" s="35"/>
    </row>
    <row r="3" spans="1:13" x14ac:dyDescent="0.2">
      <c r="A3" s="66" t="s">
        <v>57</v>
      </c>
      <c r="B3" s="67"/>
      <c r="C3" s="45"/>
      <c r="D3" s="35"/>
      <c r="E3" s="35"/>
    </row>
    <row r="4" spans="1:13" ht="15.75" x14ac:dyDescent="0.2">
      <c r="A4" s="68" t="s">
        <v>58</v>
      </c>
      <c r="B4" s="69"/>
      <c r="C4" s="46"/>
      <c r="D4" s="27"/>
    </row>
    <row r="5" spans="1:13" x14ac:dyDescent="0.2">
      <c r="A5" s="64" t="s">
        <v>75</v>
      </c>
      <c r="B5" s="70"/>
      <c r="C5" s="48"/>
      <c r="D5" s="27"/>
    </row>
    <row r="6" spans="1:13" ht="15.75" x14ac:dyDescent="0.2">
      <c r="A6" s="68"/>
      <c r="B6" s="69"/>
      <c r="C6" s="46"/>
      <c r="D6" s="27"/>
    </row>
    <row r="7" spans="1:13" x14ac:dyDescent="0.2">
      <c r="A7" s="16" t="s">
        <v>46</v>
      </c>
      <c r="B7" s="59">
        <v>-17569.669999999998</v>
      </c>
      <c r="C7" s="44"/>
      <c r="D7" s="37"/>
      <c r="G7" s="32"/>
      <c r="H7" s="32"/>
      <c r="I7" s="32"/>
    </row>
    <row r="8" spans="1:13" x14ac:dyDescent="0.2">
      <c r="A8" s="24" t="s">
        <v>47</v>
      </c>
      <c r="B8" s="36">
        <v>258354.72</v>
      </c>
      <c r="C8" s="44"/>
      <c r="D8" s="37"/>
      <c r="G8" s="32"/>
      <c r="H8" s="32"/>
      <c r="I8" s="32"/>
    </row>
    <row r="9" spans="1:13" x14ac:dyDescent="0.2">
      <c r="A9" s="24" t="s">
        <v>54</v>
      </c>
      <c r="B9" s="36">
        <v>2516227.21</v>
      </c>
      <c r="C9" s="44"/>
      <c r="D9" s="37"/>
      <c r="G9" s="32"/>
      <c r="H9" s="32"/>
      <c r="I9" s="32"/>
    </row>
    <row r="10" spans="1:13" x14ac:dyDescent="0.2">
      <c r="A10" s="24" t="s">
        <v>53</v>
      </c>
      <c r="B10" s="36">
        <v>2473438.89</v>
      </c>
      <c r="C10" s="44"/>
      <c r="G10" s="32"/>
      <c r="H10" s="32"/>
      <c r="I10" s="32"/>
    </row>
    <row r="11" spans="1:13" x14ac:dyDescent="0.2">
      <c r="A11" s="24" t="s">
        <v>48</v>
      </c>
      <c r="B11" s="36">
        <f>B8+B9-B10</f>
        <v>301143.04000000004</v>
      </c>
      <c r="C11" s="44"/>
      <c r="G11" s="32"/>
      <c r="H11" s="32"/>
      <c r="I11" s="32"/>
    </row>
    <row r="12" spans="1:13" x14ac:dyDescent="0.2">
      <c r="A12" s="16" t="s">
        <v>62</v>
      </c>
      <c r="B12" s="59">
        <f>B7-B10+B41</f>
        <v>-93490.350000000559</v>
      </c>
      <c r="C12" s="44"/>
      <c r="G12" s="32"/>
      <c r="H12" s="32"/>
      <c r="I12" s="32"/>
    </row>
    <row r="13" spans="1:13" ht="22.5" customHeight="1" x14ac:dyDescent="0.2">
      <c r="A13" s="26"/>
      <c r="B13" s="38"/>
      <c r="C13" s="38"/>
      <c r="D13" s="38"/>
      <c r="G13" s="32"/>
      <c r="H13" s="32"/>
      <c r="I13" s="32"/>
    </row>
    <row r="14" spans="1:13" ht="12.75" customHeight="1" x14ac:dyDescent="0.2">
      <c r="A14" s="17" t="s">
        <v>1</v>
      </c>
      <c r="B14" s="34">
        <v>530217</v>
      </c>
      <c r="C14" s="49"/>
      <c r="G14" s="32"/>
      <c r="H14" s="32"/>
      <c r="I14" s="32"/>
    </row>
    <row r="15" spans="1:13" ht="12.75" customHeight="1" x14ac:dyDescent="0.2">
      <c r="A15" s="18" t="s">
        <v>2</v>
      </c>
      <c r="B15" s="39">
        <v>271471.14</v>
      </c>
      <c r="C15" s="50"/>
      <c r="E15" s="60"/>
      <c r="F15" s="61"/>
      <c r="G15" s="61"/>
      <c r="H15" s="61"/>
      <c r="I15" s="32"/>
      <c r="J15" s="62"/>
      <c r="K15" s="63"/>
      <c r="L15" s="63"/>
      <c r="M15" s="63"/>
    </row>
    <row r="16" spans="1:13" ht="12.75" customHeight="1" x14ac:dyDescent="0.2">
      <c r="A16" s="18" t="s">
        <v>3</v>
      </c>
      <c r="B16" s="39">
        <v>271471.14</v>
      </c>
      <c r="C16" s="50"/>
      <c r="E16" s="60"/>
      <c r="F16" s="61"/>
      <c r="G16" s="61"/>
      <c r="H16" s="61"/>
      <c r="I16" s="32"/>
      <c r="J16" s="62"/>
      <c r="K16" s="63"/>
      <c r="L16" s="63"/>
      <c r="M16" s="63"/>
    </row>
    <row r="17" spans="1:14" ht="12.75" customHeight="1" x14ac:dyDescent="0.2">
      <c r="A17" s="17" t="s">
        <v>49</v>
      </c>
      <c r="B17" s="34">
        <v>560912.4</v>
      </c>
      <c r="C17" s="49"/>
      <c r="E17" s="60"/>
      <c r="F17" s="61"/>
      <c r="G17" s="61"/>
      <c r="H17" s="61"/>
      <c r="I17" s="32"/>
      <c r="J17" s="62"/>
      <c r="K17" s="63"/>
      <c r="L17" s="63"/>
      <c r="M17" s="63"/>
    </row>
    <row r="18" spans="1:14" ht="12.75" customHeight="1" x14ac:dyDescent="0.2">
      <c r="A18" s="17" t="s">
        <v>19</v>
      </c>
      <c r="B18" s="34">
        <v>13632.08</v>
      </c>
      <c r="C18" s="49"/>
      <c r="E18" s="60"/>
      <c r="F18" s="61"/>
      <c r="G18" s="61"/>
      <c r="H18" s="61"/>
      <c r="I18" s="32"/>
      <c r="J18" s="62"/>
      <c r="K18" s="63"/>
      <c r="L18" s="63"/>
      <c r="M18" s="63"/>
    </row>
    <row r="19" spans="1:14" ht="12.75" customHeight="1" x14ac:dyDescent="0.2">
      <c r="A19" s="17" t="s">
        <v>21</v>
      </c>
      <c r="B19" s="34">
        <v>9000</v>
      </c>
      <c r="C19" s="49"/>
      <c r="E19" s="60"/>
      <c r="F19" s="61"/>
      <c r="G19" s="61"/>
      <c r="H19" s="61"/>
      <c r="I19" s="32"/>
      <c r="J19" s="62"/>
      <c r="K19" s="63"/>
      <c r="L19" s="63"/>
      <c r="M19" s="63"/>
    </row>
    <row r="20" spans="1:14" ht="12.75" customHeight="1" x14ac:dyDescent="0.2">
      <c r="A20" s="17" t="s">
        <v>4</v>
      </c>
      <c r="B20" s="34">
        <v>61530.5</v>
      </c>
      <c r="C20" s="49"/>
      <c r="E20" s="62"/>
      <c r="F20" s="63"/>
      <c r="G20" s="63"/>
      <c r="H20" s="63"/>
      <c r="J20" s="62"/>
      <c r="K20" s="63"/>
      <c r="L20" s="63"/>
      <c r="M20" s="63"/>
    </row>
    <row r="21" spans="1:14" ht="12.75" customHeight="1" x14ac:dyDescent="0.2">
      <c r="A21" s="17" t="s">
        <v>22</v>
      </c>
      <c r="B21" s="34">
        <v>7200</v>
      </c>
      <c r="C21" s="49"/>
      <c r="E21" s="60"/>
      <c r="F21" s="61"/>
      <c r="G21" s="61"/>
      <c r="H21" s="61"/>
      <c r="I21" s="32"/>
      <c r="J21" s="62"/>
      <c r="K21" s="63"/>
      <c r="L21" s="63"/>
      <c r="M21" s="63"/>
    </row>
    <row r="22" spans="1:14" ht="12.75" customHeight="1" x14ac:dyDescent="0.2">
      <c r="A22" s="17" t="s">
        <v>23</v>
      </c>
      <c r="B22" s="34">
        <v>55510.77</v>
      </c>
      <c r="C22" s="49"/>
      <c r="E22" s="60"/>
      <c r="F22" s="61"/>
      <c r="G22" s="61"/>
      <c r="H22" s="61"/>
      <c r="I22" s="33"/>
      <c r="J22" s="62"/>
      <c r="K22" s="63"/>
      <c r="L22" s="63"/>
      <c r="M22" s="63"/>
      <c r="N22" s="30"/>
    </row>
    <row r="23" spans="1:14" ht="12.75" customHeight="1" x14ac:dyDescent="0.2">
      <c r="A23" s="17" t="s">
        <v>26</v>
      </c>
      <c r="B23" s="34">
        <v>5114.24</v>
      </c>
      <c r="C23" s="49"/>
      <c r="E23" s="60"/>
      <c r="F23" s="61"/>
      <c r="G23" s="61"/>
      <c r="H23" s="61"/>
      <c r="I23" s="32"/>
      <c r="J23" s="62"/>
      <c r="K23" s="63"/>
      <c r="L23" s="63"/>
      <c r="M23" s="63"/>
    </row>
    <row r="24" spans="1:14" ht="31.5" customHeight="1" x14ac:dyDescent="0.2">
      <c r="A24" s="19" t="s">
        <v>51</v>
      </c>
      <c r="B24" s="34">
        <v>25672.77</v>
      </c>
      <c r="C24" s="49"/>
      <c r="E24" s="40"/>
      <c r="F24" s="41"/>
      <c r="G24" s="41"/>
      <c r="H24" s="41"/>
      <c r="I24" s="32"/>
      <c r="J24" s="42"/>
      <c r="K24" s="43"/>
      <c r="L24" s="43"/>
      <c r="M24" s="43"/>
    </row>
    <row r="25" spans="1:14" ht="20.25" customHeight="1" x14ac:dyDescent="0.2">
      <c r="A25" s="19" t="s">
        <v>24</v>
      </c>
      <c r="B25" s="34">
        <v>9571.94</v>
      </c>
      <c r="C25" s="49"/>
      <c r="E25" s="60"/>
      <c r="F25" s="61"/>
      <c r="G25" s="61"/>
      <c r="H25" s="61"/>
      <c r="I25" s="32"/>
      <c r="J25" s="60"/>
      <c r="K25" s="61"/>
      <c r="L25" s="61"/>
      <c r="M25" s="61"/>
    </row>
    <row r="26" spans="1:14" ht="18.75" customHeight="1" x14ac:dyDescent="0.2">
      <c r="A26" s="19" t="s">
        <v>25</v>
      </c>
      <c r="B26" s="34">
        <v>19374.39</v>
      </c>
      <c r="C26" s="49"/>
      <c r="E26" s="60"/>
      <c r="F26" s="61"/>
      <c r="G26" s="61"/>
      <c r="H26" s="61"/>
      <c r="I26" s="32"/>
      <c r="J26" s="60"/>
      <c r="K26" s="61"/>
      <c r="L26" s="61"/>
      <c r="M26" s="61"/>
    </row>
    <row r="27" spans="1:14" ht="12.75" customHeight="1" x14ac:dyDescent="0.2">
      <c r="A27" s="17" t="s">
        <v>27</v>
      </c>
      <c r="B27" s="34">
        <v>8721.2000000000007</v>
      </c>
      <c r="C27" s="49"/>
      <c r="E27" s="60"/>
      <c r="F27" s="61"/>
      <c r="G27" s="61"/>
      <c r="H27" s="61"/>
      <c r="I27" s="32"/>
      <c r="N27" s="30"/>
    </row>
    <row r="28" spans="1:14" ht="19.5" customHeight="1" x14ac:dyDescent="0.2">
      <c r="A28" s="19" t="s">
        <v>35</v>
      </c>
      <c r="B28" s="34">
        <v>1355.13</v>
      </c>
      <c r="C28" s="49"/>
      <c r="E28" s="60"/>
      <c r="F28" s="61"/>
      <c r="G28" s="61"/>
      <c r="H28" s="61"/>
      <c r="I28" s="32"/>
    </row>
    <row r="29" spans="1:14" ht="11.25" customHeight="1" x14ac:dyDescent="0.2">
      <c r="A29" s="19" t="s">
        <v>29</v>
      </c>
      <c r="B29" s="34">
        <v>68653.64</v>
      </c>
      <c r="C29" s="49"/>
      <c r="E29" s="60"/>
      <c r="F29" s="61"/>
      <c r="G29" s="61"/>
      <c r="H29" s="61"/>
      <c r="I29" s="33"/>
    </row>
    <row r="30" spans="1:14" ht="12.75" customHeight="1" x14ac:dyDescent="0.2">
      <c r="A30" s="17" t="s">
        <v>20</v>
      </c>
      <c r="B30" s="34">
        <v>9000</v>
      </c>
      <c r="C30" s="49"/>
      <c r="D30" s="28"/>
      <c r="E30" s="40"/>
      <c r="F30" s="40"/>
      <c r="G30" s="41"/>
      <c r="H30" s="41"/>
      <c r="J30" s="60"/>
      <c r="K30" s="61"/>
      <c r="L30" s="61"/>
      <c r="M30" s="61"/>
    </row>
    <row r="31" spans="1:14" ht="12.75" customHeight="1" x14ac:dyDescent="0.2">
      <c r="A31" s="17" t="s">
        <v>28</v>
      </c>
      <c r="B31" s="34">
        <v>23408.720000000001</v>
      </c>
      <c r="C31" s="49"/>
      <c r="D31" s="28"/>
      <c r="E31" s="40"/>
      <c r="F31" s="40"/>
      <c r="G31" s="41"/>
      <c r="H31" s="41"/>
      <c r="J31" s="60"/>
      <c r="K31" s="61"/>
      <c r="L31" s="61"/>
      <c r="M31" s="61"/>
    </row>
    <row r="32" spans="1:14" ht="12.75" customHeight="1" x14ac:dyDescent="0.2">
      <c r="A32" s="25" t="s">
        <v>30</v>
      </c>
      <c r="B32" s="34">
        <v>6328.8</v>
      </c>
      <c r="C32" s="49"/>
      <c r="D32" s="30"/>
      <c r="E32" s="28"/>
      <c r="F32" s="30"/>
      <c r="G32" s="41"/>
      <c r="H32" s="41"/>
      <c r="J32" s="60"/>
      <c r="K32" s="61"/>
      <c r="L32" s="61"/>
      <c r="M32" s="61"/>
    </row>
    <row r="33" spans="1:17" ht="12.75" customHeight="1" x14ac:dyDescent="0.2">
      <c r="A33" s="17" t="s">
        <v>32</v>
      </c>
      <c r="B33" s="34">
        <v>61074</v>
      </c>
      <c r="C33" s="49"/>
      <c r="E33" s="28"/>
      <c r="F33" s="28"/>
      <c r="G33" s="28"/>
      <c r="H33" s="28"/>
      <c r="N33" s="30"/>
    </row>
    <row r="34" spans="1:17" ht="12.75" customHeight="1" x14ac:dyDescent="0.2">
      <c r="A34" s="17" t="s">
        <v>33</v>
      </c>
      <c r="B34" s="34">
        <v>105336.44</v>
      </c>
      <c r="C34" s="49"/>
      <c r="E34" s="28"/>
      <c r="F34" s="28"/>
      <c r="G34" s="28"/>
      <c r="H34" s="28"/>
    </row>
    <row r="35" spans="1:17" ht="12.75" customHeight="1" x14ac:dyDescent="0.2">
      <c r="A35" s="20" t="s">
        <v>38</v>
      </c>
      <c r="B35" s="34">
        <v>65624</v>
      </c>
      <c r="C35" s="49"/>
      <c r="E35" s="28"/>
      <c r="F35" s="28"/>
      <c r="G35" s="28"/>
      <c r="H35" s="28"/>
    </row>
    <row r="36" spans="1:17" ht="12.75" customHeight="1" x14ac:dyDescent="0.2">
      <c r="A36" s="20" t="s">
        <v>39</v>
      </c>
      <c r="B36" s="34">
        <v>153374.35999999999</v>
      </c>
      <c r="C36" s="49"/>
      <c r="E36" s="28"/>
      <c r="F36" s="28"/>
      <c r="G36" s="28"/>
      <c r="H36" s="28"/>
    </row>
    <row r="37" spans="1:17" ht="12.75" customHeight="1" x14ac:dyDescent="0.2">
      <c r="A37" s="20" t="s">
        <v>40</v>
      </c>
      <c r="B37" s="34">
        <v>42397.34</v>
      </c>
      <c r="C37" s="49"/>
      <c r="E37" s="28"/>
      <c r="F37" s="28"/>
      <c r="G37" s="28"/>
      <c r="H37" s="28"/>
    </row>
    <row r="38" spans="1:17" ht="12.75" customHeight="1" x14ac:dyDescent="0.2">
      <c r="A38" s="17" t="s">
        <v>31</v>
      </c>
      <c r="B38" s="34">
        <v>2631.9</v>
      </c>
      <c r="C38" s="49"/>
      <c r="D38" s="31"/>
    </row>
    <row r="39" spans="1:17" ht="12.75" customHeight="1" x14ac:dyDescent="0.2">
      <c r="A39" s="17" t="s">
        <v>50</v>
      </c>
      <c r="B39" s="34">
        <v>4934.3100000000004</v>
      </c>
      <c r="C39" s="49"/>
      <c r="D39" s="31"/>
    </row>
    <row r="40" spans="1:17" ht="12.75" customHeight="1" x14ac:dyDescent="0.2">
      <c r="A40" s="17" t="s">
        <v>52</v>
      </c>
      <c r="B40" s="34">
        <v>4000</v>
      </c>
      <c r="C40" s="49"/>
      <c r="D40" s="31"/>
    </row>
    <row r="41" spans="1:17" s="21" customFormat="1" x14ac:dyDescent="0.2">
      <c r="A41" s="22" t="s">
        <v>0</v>
      </c>
      <c r="B41" s="36">
        <f>SUM(B14:B40)</f>
        <v>2397518.2099999995</v>
      </c>
      <c r="C41" s="44"/>
      <c r="D41" s="29"/>
      <c r="E41" s="31"/>
      <c r="F41" s="31"/>
      <c r="G41" s="31"/>
      <c r="H41" s="31"/>
      <c r="I41" s="31"/>
      <c r="J41" s="30"/>
      <c r="K41" s="30"/>
      <c r="L41" s="30"/>
      <c r="M41" s="30"/>
      <c r="N41" s="30"/>
      <c r="O41" s="30"/>
      <c r="P41" s="30"/>
      <c r="Q41" s="31"/>
    </row>
    <row r="42" spans="1:17" s="21" customFormat="1" x14ac:dyDescent="0.2">
      <c r="A42" s="23"/>
      <c r="B42" s="44"/>
      <c r="C42" s="44"/>
      <c r="D42" s="29"/>
      <c r="E42" s="31"/>
      <c r="F42" s="31"/>
      <c r="G42" s="31"/>
      <c r="H42" s="31"/>
      <c r="I42" s="31"/>
      <c r="J42" s="30"/>
      <c r="K42" s="30"/>
      <c r="L42" s="30"/>
      <c r="M42" s="30"/>
      <c r="N42" s="30"/>
      <c r="O42" s="30"/>
      <c r="P42" s="30"/>
      <c r="Q42" s="31"/>
    </row>
    <row r="44" spans="1:17" x14ac:dyDescent="0.2">
      <c r="A44" s="10" t="s">
        <v>60</v>
      </c>
      <c r="B44" s="29" t="s">
        <v>61</v>
      </c>
    </row>
  </sheetData>
  <mergeCells count="34">
    <mergeCell ref="J30:M30"/>
    <mergeCell ref="J31:M31"/>
    <mergeCell ref="J32:M32"/>
    <mergeCell ref="A1:B1"/>
    <mergeCell ref="A2:B2"/>
    <mergeCell ref="A3:B3"/>
    <mergeCell ref="A4:B4"/>
    <mergeCell ref="A6:B6"/>
    <mergeCell ref="A5:B5"/>
    <mergeCell ref="J15:M15"/>
    <mergeCell ref="J16:M16"/>
    <mergeCell ref="J17:M17"/>
    <mergeCell ref="J18:M18"/>
    <mergeCell ref="J19:M19"/>
    <mergeCell ref="E29:H29"/>
    <mergeCell ref="J20:M20"/>
    <mergeCell ref="E27:H27"/>
    <mergeCell ref="E28:H28"/>
    <mergeCell ref="E19:H19"/>
    <mergeCell ref="E20:H20"/>
    <mergeCell ref="E21:H21"/>
    <mergeCell ref="E22:H22"/>
    <mergeCell ref="E23:H23"/>
    <mergeCell ref="E25:H25"/>
    <mergeCell ref="E15:H15"/>
    <mergeCell ref="E16:H16"/>
    <mergeCell ref="E17:H17"/>
    <mergeCell ref="E18:H18"/>
    <mergeCell ref="J26:M26"/>
    <mergeCell ref="E26:H26"/>
    <mergeCell ref="J21:M21"/>
    <mergeCell ref="J22:M22"/>
    <mergeCell ref="J23:M23"/>
    <mergeCell ref="J25:M25"/>
  </mergeCells>
  <phoneticPr fontId="13" type="noConversion"/>
  <pageMargins left="0.70866141732283472" right="0.70866141732283472" top="0" bottom="0" header="0.31496062992125984" footer="0.31496062992125984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52"/>
  <sheetViews>
    <sheetView workbookViewId="0">
      <selection activeCell="C29" sqref="C29"/>
    </sheetView>
  </sheetViews>
  <sheetFormatPr defaultRowHeight="15" x14ac:dyDescent="0.25"/>
  <cols>
    <col min="1" max="1" width="2" customWidth="1"/>
    <col min="3" max="3" width="62.5703125" customWidth="1"/>
    <col min="4" max="4" width="17.5703125" customWidth="1"/>
    <col min="5" max="5" width="16.140625" style="15" customWidth="1"/>
    <col min="6" max="6" width="17.5703125" style="15" customWidth="1"/>
    <col min="7" max="7" width="9" style="15" customWidth="1"/>
    <col min="8" max="8" width="9.140625" style="15"/>
    <col min="10" max="11" width="10" bestFit="1" customWidth="1"/>
  </cols>
  <sheetData>
    <row r="2" spans="2:20" ht="15.75" x14ac:dyDescent="0.25">
      <c r="B2" s="71" t="s">
        <v>5</v>
      </c>
      <c r="C2" s="72"/>
      <c r="D2" s="72"/>
      <c r="E2" s="72"/>
      <c r="F2" s="72"/>
    </row>
    <row r="3" spans="2:20" ht="15.75" x14ac:dyDescent="0.25">
      <c r="B3" s="71" t="s">
        <v>55</v>
      </c>
      <c r="C3" s="72"/>
      <c r="D3" s="72"/>
      <c r="E3" s="72"/>
      <c r="F3" s="72"/>
    </row>
    <row r="4" spans="2:20" ht="15.75" x14ac:dyDescent="0.25">
      <c r="B4" s="1"/>
      <c r="C4" s="2" t="s">
        <v>34</v>
      </c>
      <c r="D4" s="3" t="s">
        <v>6</v>
      </c>
      <c r="E4" s="55"/>
      <c r="F4" s="56"/>
    </row>
    <row r="5" spans="2:20" ht="15.75" x14ac:dyDescent="0.25">
      <c r="B5" s="1"/>
      <c r="C5" s="2"/>
      <c r="D5" s="3"/>
      <c r="E5" s="55">
        <v>5891.3</v>
      </c>
      <c r="F5" s="56"/>
    </row>
    <row r="6" spans="2:20" ht="48.75" customHeight="1" x14ac:dyDescent="0.25">
      <c r="B6" s="4" t="s">
        <v>7</v>
      </c>
      <c r="C6" s="11" t="s">
        <v>8</v>
      </c>
      <c r="D6" s="4" t="s">
        <v>9</v>
      </c>
      <c r="E6" s="57" t="s">
        <v>10</v>
      </c>
      <c r="F6" s="57" t="s">
        <v>11</v>
      </c>
    </row>
    <row r="7" spans="2:20" ht="15.75" x14ac:dyDescent="0.25">
      <c r="B7" s="5">
        <v>1</v>
      </c>
      <c r="C7" s="12" t="s">
        <v>12</v>
      </c>
      <c r="D7" s="6">
        <v>5</v>
      </c>
      <c r="E7" s="57">
        <f>D7*E5</f>
        <v>29456.5</v>
      </c>
      <c r="F7" s="57">
        <f>E7*12</f>
        <v>353478</v>
      </c>
    </row>
    <row r="8" spans="2:20" ht="15.75" x14ac:dyDescent="0.25">
      <c r="B8" s="5">
        <v>2</v>
      </c>
      <c r="C8" s="12" t="s">
        <v>13</v>
      </c>
      <c r="D8" s="6">
        <v>6</v>
      </c>
      <c r="E8" s="57">
        <f>D8*4371</f>
        <v>26226</v>
      </c>
      <c r="F8" s="57">
        <f t="shared" ref="F8:F18" si="0">E8*12</f>
        <v>314712</v>
      </c>
    </row>
    <row r="9" spans="2:20" ht="29.25" customHeight="1" x14ac:dyDescent="0.25">
      <c r="B9" s="5">
        <v>3</v>
      </c>
      <c r="C9" s="13" t="s">
        <v>14</v>
      </c>
      <c r="D9" s="7">
        <v>5</v>
      </c>
      <c r="E9" s="57">
        <f t="shared" ref="E9:E18" si="1">D9*4371</f>
        <v>21855</v>
      </c>
      <c r="F9" s="57">
        <f t="shared" si="0"/>
        <v>262260</v>
      </c>
    </row>
    <row r="10" spans="2:20" ht="15.75" x14ac:dyDescent="0.25">
      <c r="B10" s="5">
        <v>4</v>
      </c>
      <c r="C10" s="12" t="s">
        <v>17</v>
      </c>
      <c r="D10" s="6">
        <v>5</v>
      </c>
      <c r="E10" s="57">
        <f t="shared" si="1"/>
        <v>21855</v>
      </c>
      <c r="F10" s="57">
        <f t="shared" si="0"/>
        <v>262260</v>
      </c>
    </row>
    <row r="11" spans="2:20" ht="48" customHeight="1" x14ac:dyDescent="0.25">
      <c r="B11" s="5">
        <v>5</v>
      </c>
      <c r="C11" s="13" t="s">
        <v>18</v>
      </c>
      <c r="D11" s="7">
        <v>1.5</v>
      </c>
      <c r="E11" s="57">
        <f t="shared" si="1"/>
        <v>6556.5</v>
      </c>
      <c r="F11" s="57">
        <f t="shared" si="0"/>
        <v>78678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2:20" ht="30" customHeight="1" x14ac:dyDescent="0.25">
      <c r="B12" s="5">
        <v>6</v>
      </c>
      <c r="C12" s="13" t="s">
        <v>36</v>
      </c>
      <c r="D12" s="7">
        <v>7.0000000000000007E-2</v>
      </c>
      <c r="E12" s="57">
        <f t="shared" si="1"/>
        <v>305.97000000000003</v>
      </c>
      <c r="F12" s="57">
        <f t="shared" si="0"/>
        <v>3671.6400000000003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2:20" ht="30.75" customHeight="1" x14ac:dyDescent="0.25">
      <c r="B13" s="5">
        <v>7</v>
      </c>
      <c r="C13" s="13" t="s">
        <v>37</v>
      </c>
      <c r="D13" s="7">
        <v>0.15</v>
      </c>
      <c r="E13" s="57">
        <f t="shared" si="1"/>
        <v>655.65</v>
      </c>
      <c r="F13" s="57">
        <f t="shared" si="0"/>
        <v>7867.7999999999993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2:20" ht="19.5" customHeight="1" x14ac:dyDescent="0.25">
      <c r="B14" s="5">
        <v>8</v>
      </c>
      <c r="C14" s="13" t="s">
        <v>16</v>
      </c>
      <c r="D14" s="7">
        <v>2</v>
      </c>
      <c r="E14" s="57">
        <f t="shared" si="1"/>
        <v>8742</v>
      </c>
      <c r="F14" s="57">
        <f t="shared" si="0"/>
        <v>104904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0" ht="18" customHeight="1" x14ac:dyDescent="0.25">
      <c r="B15" s="5">
        <v>9</v>
      </c>
      <c r="C15" s="13" t="s">
        <v>41</v>
      </c>
      <c r="D15" s="7">
        <v>0.4</v>
      </c>
      <c r="E15" s="57">
        <f t="shared" si="1"/>
        <v>1748.4</v>
      </c>
      <c r="F15" s="57">
        <f t="shared" si="0"/>
        <v>20980.800000000003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2:20" ht="17.25" customHeight="1" x14ac:dyDescent="0.25">
      <c r="B16" s="5">
        <v>10</v>
      </c>
      <c r="C16" s="13" t="s">
        <v>42</v>
      </c>
      <c r="D16" s="7">
        <v>0.4</v>
      </c>
      <c r="E16" s="57">
        <f t="shared" si="1"/>
        <v>1748.4</v>
      </c>
      <c r="F16" s="57">
        <f t="shared" si="0"/>
        <v>20980.800000000003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2:20" ht="16.5" customHeight="1" x14ac:dyDescent="0.25">
      <c r="B17" s="5">
        <v>11</v>
      </c>
      <c r="C17" s="13" t="s">
        <v>43</v>
      </c>
      <c r="D17" s="7">
        <v>0.5</v>
      </c>
      <c r="E17" s="57">
        <f t="shared" si="1"/>
        <v>2185.5</v>
      </c>
      <c r="F17" s="57">
        <f t="shared" si="0"/>
        <v>26226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2:20" ht="16.5" customHeight="1" x14ac:dyDescent="0.25">
      <c r="B18" s="5">
        <v>12</v>
      </c>
      <c r="C18" s="13" t="s">
        <v>44</v>
      </c>
      <c r="D18" s="7">
        <v>0.5</v>
      </c>
      <c r="E18" s="57">
        <f t="shared" si="1"/>
        <v>2185.5</v>
      </c>
      <c r="F18" s="57">
        <f t="shared" si="0"/>
        <v>26226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2:20" ht="16.5" customHeight="1" x14ac:dyDescent="0.25">
      <c r="B19" s="5"/>
      <c r="C19" s="13"/>
      <c r="D19" s="7"/>
      <c r="E19" s="57"/>
      <c r="F19" s="57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2:20" ht="16.5" customHeight="1" x14ac:dyDescent="0.25">
      <c r="B20" s="5"/>
      <c r="C20" s="13"/>
      <c r="D20" s="7"/>
      <c r="E20" s="57"/>
      <c r="F20" s="57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2:20" ht="18" customHeight="1" x14ac:dyDescent="0.25">
      <c r="B21" s="8"/>
      <c r="C21" s="14" t="s">
        <v>15</v>
      </c>
      <c r="D21" s="9">
        <f>SUM(D7:D19)</f>
        <v>26.519999999999996</v>
      </c>
      <c r="E21" s="58">
        <f>SUM(E7:E19)</f>
        <v>123520.41999999998</v>
      </c>
      <c r="F21" s="58">
        <f>SUM(F7:F19)</f>
        <v>1482245.04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2:20" x14ac:dyDescent="0.25"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2:20" ht="15.75" x14ac:dyDescent="0.25">
      <c r="C23" s="13" t="s">
        <v>45</v>
      </c>
      <c r="D23" s="7">
        <v>7.5</v>
      </c>
      <c r="E23" s="57">
        <f t="shared" ref="E23" si="2">D23*4371</f>
        <v>32782.5</v>
      </c>
      <c r="F23" s="57">
        <f t="shared" ref="F23" si="3">E23*12</f>
        <v>393390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2:20" ht="15.75" x14ac:dyDescent="0.25">
      <c r="C24" s="13"/>
      <c r="D24" s="9">
        <f>D21+D23</f>
        <v>34.019999999999996</v>
      </c>
      <c r="E24" s="58">
        <f t="shared" ref="E24:F24" si="4">E21+E23</f>
        <v>156302.91999999998</v>
      </c>
      <c r="F24" s="58">
        <f t="shared" si="4"/>
        <v>1875635.04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2:20" ht="15.75" x14ac:dyDescent="0.25">
      <c r="C25" s="13" t="s">
        <v>73</v>
      </c>
      <c r="D25" s="7">
        <v>4</v>
      </c>
      <c r="E25" s="57">
        <f t="shared" ref="E25" si="5">D25*4371</f>
        <v>17484</v>
      </c>
      <c r="F25" s="57">
        <f t="shared" ref="F25" si="6">E25*12</f>
        <v>209808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2:20" ht="15.75" x14ac:dyDescent="0.25">
      <c r="C26" s="13"/>
      <c r="D26" s="9">
        <f>D21+D25</f>
        <v>30.519999999999996</v>
      </c>
      <c r="E26" s="58">
        <f t="shared" ref="E26:F26" si="7">E21+E25</f>
        <v>141004.41999999998</v>
      </c>
      <c r="F26" s="58">
        <f t="shared" si="7"/>
        <v>1692053.04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2:20" x14ac:dyDescent="0.25"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2:20" x14ac:dyDescent="0.25">
      <c r="C28" t="s">
        <v>74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2:20" x14ac:dyDescent="0.25"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2:20" x14ac:dyDescent="0.25"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2:20" x14ac:dyDescent="0.25"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2:20" x14ac:dyDescent="0.25"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9:20" x14ac:dyDescent="0.25"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9:20" x14ac:dyDescent="0.25"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9:20" x14ac:dyDescent="0.25"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9:20" x14ac:dyDescent="0.25"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9:20" x14ac:dyDescent="0.25"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9:20" x14ac:dyDescent="0.25"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9:20" x14ac:dyDescent="0.25"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9:20" x14ac:dyDescent="0.25"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9:20" x14ac:dyDescent="0.25"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9:20" x14ac:dyDescent="0.25"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9:20" x14ac:dyDescent="0.25"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9:20" x14ac:dyDescent="0.25"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9:20" x14ac:dyDescent="0.25"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9:20" x14ac:dyDescent="0.25"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9:20" x14ac:dyDescent="0.25"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9:20" x14ac:dyDescent="0.25"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9:20" x14ac:dyDescent="0.25"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9:20" x14ac:dyDescent="0.25"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9:20" x14ac:dyDescent="0.25"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9:20" x14ac:dyDescent="0.25"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</sheetData>
  <mergeCells count="2">
    <mergeCell ref="B2:F2"/>
    <mergeCell ref="B3:F3"/>
  </mergeCells>
  <pageMargins left="0.7" right="0.7" top="0.75" bottom="0.75" header="0.3" footer="0.3"/>
  <pageSetup paperSize="9" orientation="landscape" r:id="rId1"/>
  <ignoredErrors>
    <ignoredError sqref="E24:F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35A8-76FD-4DC1-91FC-A7BD1D3030AB}">
  <dimension ref="A1:AI174"/>
  <sheetViews>
    <sheetView workbookViewId="0">
      <selection activeCell="A12" sqref="A12"/>
    </sheetView>
  </sheetViews>
  <sheetFormatPr defaultRowHeight="15" x14ac:dyDescent="0.25"/>
  <cols>
    <col min="1" max="1" width="50.5703125" style="51" customWidth="1"/>
    <col min="2" max="2" width="12.28515625" style="52" customWidth="1"/>
    <col min="3" max="3" width="9.140625" style="52"/>
    <col min="4" max="4" width="10" style="52" bestFit="1" customWidth="1"/>
    <col min="5" max="35" width="9.140625" style="52"/>
    <col min="36" max="16384" width="9.140625" style="51"/>
  </cols>
  <sheetData>
    <row r="1" spans="1:2" x14ac:dyDescent="0.25">
      <c r="A1" s="51" t="s">
        <v>63</v>
      </c>
      <c r="B1" s="52">
        <v>2872893.26</v>
      </c>
    </row>
    <row r="3" spans="1:2" ht="30" x14ac:dyDescent="0.25">
      <c r="A3" s="53" t="s">
        <v>64</v>
      </c>
      <c r="B3" s="52">
        <v>5552455.6799999997</v>
      </c>
    </row>
    <row r="4" spans="1:2" s="52" customFormat="1" x14ac:dyDescent="0.25">
      <c r="A4" s="52" t="s">
        <v>65</v>
      </c>
      <c r="B4" s="52">
        <v>5352456.75</v>
      </c>
    </row>
    <row r="5" spans="1:2" s="52" customFormat="1" x14ac:dyDescent="0.25">
      <c r="A5" s="52" t="s">
        <v>66</v>
      </c>
      <c r="B5" s="52">
        <v>199998.93</v>
      </c>
    </row>
    <row r="6" spans="1:2" s="52" customFormat="1" x14ac:dyDescent="0.25">
      <c r="A6" s="52" t="s">
        <v>67</v>
      </c>
      <c r="B6" s="52">
        <v>3907490.14</v>
      </c>
    </row>
    <row r="7" spans="1:2" s="52" customFormat="1" x14ac:dyDescent="0.25">
      <c r="A7" s="54" t="s">
        <v>68</v>
      </c>
    </row>
    <row r="8" spans="1:2" s="52" customFormat="1" x14ac:dyDescent="0.25">
      <c r="A8" s="52" t="s">
        <v>69</v>
      </c>
      <c r="B8" s="52">
        <v>2701450</v>
      </c>
    </row>
    <row r="9" spans="1:2" s="52" customFormat="1" x14ac:dyDescent="0.25">
      <c r="A9" s="52" t="s">
        <v>70</v>
      </c>
      <c r="B9" s="52">
        <v>849983</v>
      </c>
    </row>
    <row r="10" spans="1:2" s="52" customFormat="1" x14ac:dyDescent="0.25">
      <c r="A10" s="52" t="s">
        <v>71</v>
      </c>
      <c r="B10" s="52">
        <v>356057.14</v>
      </c>
    </row>
    <row r="11" spans="1:2" s="52" customFormat="1" x14ac:dyDescent="0.25">
      <c r="A11" s="52" t="s">
        <v>72</v>
      </c>
      <c r="B11" s="52">
        <v>1444966.61</v>
      </c>
    </row>
    <row r="12" spans="1:2" s="52" customFormat="1" x14ac:dyDescent="0.25"/>
    <row r="13" spans="1:2" s="52" customFormat="1" x14ac:dyDescent="0.25"/>
    <row r="14" spans="1:2" s="52" customFormat="1" x14ac:dyDescent="0.25"/>
    <row r="15" spans="1:2" s="52" customFormat="1" x14ac:dyDescent="0.25"/>
    <row r="16" spans="1:2" s="52" customFormat="1" x14ac:dyDescent="0.25"/>
    <row r="17" s="52" customFormat="1" x14ac:dyDescent="0.25"/>
    <row r="18" s="52" customFormat="1" x14ac:dyDescent="0.25"/>
    <row r="19" s="52" customFormat="1" x14ac:dyDescent="0.25"/>
    <row r="20" s="52" customFormat="1" x14ac:dyDescent="0.25"/>
    <row r="21" s="52" customFormat="1" x14ac:dyDescent="0.25"/>
    <row r="22" s="52" customFormat="1" x14ac:dyDescent="0.25"/>
    <row r="23" s="52" customFormat="1" x14ac:dyDescent="0.25"/>
    <row r="24" s="52" customFormat="1" x14ac:dyDescent="0.25"/>
    <row r="25" s="52" customFormat="1" x14ac:dyDescent="0.25"/>
    <row r="26" s="52" customFormat="1" x14ac:dyDescent="0.25"/>
    <row r="27" s="52" customFormat="1" x14ac:dyDescent="0.25"/>
    <row r="28" s="52" customFormat="1" x14ac:dyDescent="0.25"/>
    <row r="29" s="52" customFormat="1" x14ac:dyDescent="0.25"/>
    <row r="30" s="52" customFormat="1" x14ac:dyDescent="0.25"/>
    <row r="31" s="52" customFormat="1" x14ac:dyDescent="0.25"/>
    <row r="32" s="52" customFormat="1" x14ac:dyDescent="0.25"/>
    <row r="33" s="52" customFormat="1" x14ac:dyDescent="0.25"/>
    <row r="34" s="52" customFormat="1" x14ac:dyDescent="0.25"/>
    <row r="35" s="52" customFormat="1" x14ac:dyDescent="0.25"/>
    <row r="36" s="52" customFormat="1" x14ac:dyDescent="0.25"/>
    <row r="37" s="52" customFormat="1" x14ac:dyDescent="0.25"/>
    <row r="38" s="52" customFormat="1" x14ac:dyDescent="0.25"/>
    <row r="39" s="52" customFormat="1" x14ac:dyDescent="0.25"/>
    <row r="40" s="52" customFormat="1" x14ac:dyDescent="0.25"/>
    <row r="41" s="52" customFormat="1" x14ac:dyDescent="0.25"/>
    <row r="42" s="52" customFormat="1" x14ac:dyDescent="0.25"/>
    <row r="43" s="52" customFormat="1" x14ac:dyDescent="0.25"/>
    <row r="44" s="52" customFormat="1" x14ac:dyDescent="0.25"/>
    <row r="45" s="52" customFormat="1" x14ac:dyDescent="0.25"/>
    <row r="46" s="52" customFormat="1" x14ac:dyDescent="0.25"/>
    <row r="47" s="52" customFormat="1" x14ac:dyDescent="0.25"/>
    <row r="48" s="52" customFormat="1" x14ac:dyDescent="0.25"/>
    <row r="49" s="52" customFormat="1" x14ac:dyDescent="0.25"/>
    <row r="50" s="52" customFormat="1" x14ac:dyDescent="0.25"/>
    <row r="51" s="52" customFormat="1" x14ac:dyDescent="0.25"/>
    <row r="52" s="52" customFormat="1" x14ac:dyDescent="0.25"/>
    <row r="53" s="52" customFormat="1" x14ac:dyDescent="0.25"/>
    <row r="54" s="52" customFormat="1" x14ac:dyDescent="0.25"/>
    <row r="55" s="52" customFormat="1" x14ac:dyDescent="0.25"/>
    <row r="56" s="52" customFormat="1" x14ac:dyDescent="0.25"/>
    <row r="57" s="52" customFormat="1" x14ac:dyDescent="0.25"/>
    <row r="58" s="52" customFormat="1" x14ac:dyDescent="0.25"/>
    <row r="59" s="52" customFormat="1" x14ac:dyDescent="0.25"/>
    <row r="60" s="52" customFormat="1" x14ac:dyDescent="0.25"/>
    <row r="61" s="52" customFormat="1" x14ac:dyDescent="0.25"/>
    <row r="62" s="52" customFormat="1" x14ac:dyDescent="0.25"/>
    <row r="63" s="52" customFormat="1" x14ac:dyDescent="0.25"/>
    <row r="64" s="52" customFormat="1" x14ac:dyDescent="0.25"/>
    <row r="65" s="52" customFormat="1" x14ac:dyDescent="0.25"/>
    <row r="66" s="52" customFormat="1" x14ac:dyDescent="0.25"/>
    <row r="67" s="52" customFormat="1" x14ac:dyDescent="0.25"/>
    <row r="68" s="52" customFormat="1" x14ac:dyDescent="0.25"/>
    <row r="69" s="52" customFormat="1" x14ac:dyDescent="0.25"/>
    <row r="70" s="52" customFormat="1" x14ac:dyDescent="0.25"/>
    <row r="71" s="52" customFormat="1" x14ac:dyDescent="0.25"/>
    <row r="72" s="52" customFormat="1" x14ac:dyDescent="0.25"/>
    <row r="73" s="52" customFormat="1" x14ac:dyDescent="0.25"/>
    <row r="74" s="52" customFormat="1" x14ac:dyDescent="0.25"/>
    <row r="75" s="52" customFormat="1" x14ac:dyDescent="0.25"/>
    <row r="76" s="52" customFormat="1" x14ac:dyDescent="0.25"/>
    <row r="77" s="52" customFormat="1" x14ac:dyDescent="0.25"/>
    <row r="78" s="52" customFormat="1" x14ac:dyDescent="0.25"/>
    <row r="79" s="52" customFormat="1" x14ac:dyDescent="0.25"/>
    <row r="80" s="52" customFormat="1" x14ac:dyDescent="0.25"/>
    <row r="81" s="52" customFormat="1" x14ac:dyDescent="0.25"/>
    <row r="82" s="52" customFormat="1" x14ac:dyDescent="0.25"/>
    <row r="83" s="52" customFormat="1" x14ac:dyDescent="0.25"/>
    <row r="84" s="52" customFormat="1" x14ac:dyDescent="0.25"/>
    <row r="85" s="52" customFormat="1" x14ac:dyDescent="0.25"/>
    <row r="86" s="52" customFormat="1" x14ac:dyDescent="0.25"/>
    <row r="87" s="52" customFormat="1" x14ac:dyDescent="0.25"/>
    <row r="88" s="52" customFormat="1" x14ac:dyDescent="0.25"/>
    <row r="89" s="52" customFormat="1" x14ac:dyDescent="0.25"/>
    <row r="90" s="52" customFormat="1" x14ac:dyDescent="0.25"/>
    <row r="91" s="52" customFormat="1" x14ac:dyDescent="0.25"/>
    <row r="92" s="52" customFormat="1" x14ac:dyDescent="0.25"/>
    <row r="93" s="52" customFormat="1" x14ac:dyDescent="0.25"/>
    <row r="94" s="52" customFormat="1" x14ac:dyDescent="0.25"/>
    <row r="95" s="52" customFormat="1" x14ac:dyDescent="0.25"/>
    <row r="96" s="52" customFormat="1" x14ac:dyDescent="0.25"/>
    <row r="97" s="52" customFormat="1" x14ac:dyDescent="0.25"/>
    <row r="98" s="52" customFormat="1" x14ac:dyDescent="0.25"/>
    <row r="99" s="52" customFormat="1" x14ac:dyDescent="0.25"/>
    <row r="100" s="52" customFormat="1" x14ac:dyDescent="0.25"/>
    <row r="101" s="52" customFormat="1" x14ac:dyDescent="0.25"/>
    <row r="102" s="52" customFormat="1" x14ac:dyDescent="0.25"/>
    <row r="103" s="52" customFormat="1" x14ac:dyDescent="0.25"/>
    <row r="104" s="52" customFormat="1" x14ac:dyDescent="0.25"/>
    <row r="105" s="52" customFormat="1" x14ac:dyDescent="0.25"/>
    <row r="106" s="52" customFormat="1" x14ac:dyDescent="0.25"/>
    <row r="107" s="52" customFormat="1" x14ac:dyDescent="0.25"/>
    <row r="108" s="52" customFormat="1" x14ac:dyDescent="0.25"/>
    <row r="109" s="52" customFormat="1" x14ac:dyDescent="0.25"/>
    <row r="110" s="52" customFormat="1" x14ac:dyDescent="0.25"/>
    <row r="111" s="52" customFormat="1" x14ac:dyDescent="0.25"/>
    <row r="112" s="52" customFormat="1" x14ac:dyDescent="0.25"/>
    <row r="113" s="52" customFormat="1" x14ac:dyDescent="0.25"/>
    <row r="114" s="52" customFormat="1" x14ac:dyDescent="0.25"/>
    <row r="115" s="52" customFormat="1" x14ac:dyDescent="0.25"/>
    <row r="116" s="52" customFormat="1" x14ac:dyDescent="0.25"/>
    <row r="117" s="52" customFormat="1" x14ac:dyDescent="0.25"/>
    <row r="118" s="52" customFormat="1" x14ac:dyDescent="0.25"/>
    <row r="119" s="52" customFormat="1" x14ac:dyDescent="0.25"/>
    <row r="120" s="52" customFormat="1" x14ac:dyDescent="0.25"/>
    <row r="121" s="52" customFormat="1" x14ac:dyDescent="0.25"/>
    <row r="122" s="52" customFormat="1" x14ac:dyDescent="0.25"/>
    <row r="123" s="52" customFormat="1" x14ac:dyDescent="0.25"/>
    <row r="124" s="52" customFormat="1" x14ac:dyDescent="0.25"/>
    <row r="125" s="52" customFormat="1" x14ac:dyDescent="0.25"/>
    <row r="126" s="52" customFormat="1" x14ac:dyDescent="0.25"/>
    <row r="127" s="52" customFormat="1" x14ac:dyDescent="0.25"/>
    <row r="128" s="52" customFormat="1" x14ac:dyDescent="0.25"/>
    <row r="129" s="52" customFormat="1" x14ac:dyDescent="0.25"/>
    <row r="130" s="52" customFormat="1" x14ac:dyDescent="0.25"/>
    <row r="131" s="52" customFormat="1" x14ac:dyDescent="0.25"/>
    <row r="132" s="52" customFormat="1" x14ac:dyDescent="0.25"/>
    <row r="133" s="52" customFormat="1" x14ac:dyDescent="0.25"/>
    <row r="134" s="52" customFormat="1" x14ac:dyDescent="0.25"/>
    <row r="135" s="52" customFormat="1" x14ac:dyDescent="0.25"/>
    <row r="136" s="52" customFormat="1" x14ac:dyDescent="0.25"/>
    <row r="137" s="52" customFormat="1" x14ac:dyDescent="0.25"/>
    <row r="138" s="52" customFormat="1" x14ac:dyDescent="0.25"/>
    <row r="139" s="52" customFormat="1" x14ac:dyDescent="0.25"/>
    <row r="140" s="52" customFormat="1" x14ac:dyDescent="0.25"/>
    <row r="141" s="52" customFormat="1" x14ac:dyDescent="0.25"/>
    <row r="142" s="52" customFormat="1" x14ac:dyDescent="0.25"/>
    <row r="143" s="52" customFormat="1" x14ac:dyDescent="0.25"/>
    <row r="144" s="52" customFormat="1" x14ac:dyDescent="0.25"/>
    <row r="145" s="52" customFormat="1" x14ac:dyDescent="0.25"/>
    <row r="146" s="52" customFormat="1" x14ac:dyDescent="0.25"/>
    <row r="147" s="52" customFormat="1" x14ac:dyDescent="0.25"/>
    <row r="148" s="52" customFormat="1" x14ac:dyDescent="0.25"/>
    <row r="149" s="52" customFormat="1" x14ac:dyDescent="0.25"/>
    <row r="150" s="52" customFormat="1" x14ac:dyDescent="0.25"/>
    <row r="151" s="52" customFormat="1" x14ac:dyDescent="0.25"/>
    <row r="152" s="52" customFormat="1" x14ac:dyDescent="0.25"/>
    <row r="153" s="52" customFormat="1" x14ac:dyDescent="0.25"/>
    <row r="154" s="52" customFormat="1" x14ac:dyDescent="0.25"/>
    <row r="155" s="52" customFormat="1" x14ac:dyDescent="0.25"/>
    <row r="156" s="52" customFormat="1" x14ac:dyDescent="0.25"/>
    <row r="157" s="52" customFormat="1" x14ac:dyDescent="0.25"/>
    <row r="158" s="52" customFormat="1" x14ac:dyDescent="0.25"/>
    <row r="159" s="52" customFormat="1" x14ac:dyDescent="0.25"/>
    <row r="160" s="52" customFormat="1" x14ac:dyDescent="0.25"/>
    <row r="161" s="52" customFormat="1" x14ac:dyDescent="0.25"/>
    <row r="162" s="52" customFormat="1" x14ac:dyDescent="0.25"/>
    <row r="163" s="52" customFormat="1" x14ac:dyDescent="0.25"/>
    <row r="164" s="52" customFormat="1" x14ac:dyDescent="0.25"/>
    <row r="165" s="52" customFormat="1" x14ac:dyDescent="0.25"/>
    <row r="166" s="52" customFormat="1" x14ac:dyDescent="0.25"/>
    <row r="167" s="52" customFormat="1" x14ac:dyDescent="0.25"/>
    <row r="168" s="52" customFormat="1" x14ac:dyDescent="0.25"/>
    <row r="169" s="52" customFormat="1" x14ac:dyDescent="0.25"/>
    <row r="170" s="52" customFormat="1" x14ac:dyDescent="0.25"/>
    <row r="171" s="52" customFormat="1" x14ac:dyDescent="0.25"/>
    <row r="172" s="52" customFormat="1" x14ac:dyDescent="0.25"/>
    <row r="173" s="52" customFormat="1" x14ac:dyDescent="0.25"/>
    <row r="174" s="52" customForma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расчет размера платы 2024-2025</vt:lpstr>
      <vt:lpstr>капитальный ремонт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комп3</dc:creator>
  <cp:lastModifiedBy>user1</cp:lastModifiedBy>
  <cp:lastPrinted>2024-07-12T02:19:37Z</cp:lastPrinted>
  <dcterms:created xsi:type="dcterms:W3CDTF">2015-12-24T04:44:06Z</dcterms:created>
  <dcterms:modified xsi:type="dcterms:W3CDTF">2024-09-19T01:50:15Z</dcterms:modified>
</cp:coreProperties>
</file>